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yml.BUSINESS\Documents\My Dropbox\ASW Files\BusAnalytics (EBA)\EBA 2e\FINAL SOLUTIONS MANUAL FILES\SolutionsExcelFiles\05_Ch5\"/>
    </mc:Choice>
  </mc:AlternateContent>
  <bookViews>
    <workbookView xWindow="120" yWindow="135" windowWidth="9420" windowHeight="4500"/>
  </bookViews>
  <sheets>
    <sheet name="Data" sheetId="4" r:id="rId1"/>
  </sheets>
  <calcPr calcId="162913"/>
</workbook>
</file>

<file path=xl/calcChain.xml><?xml version="1.0" encoding="utf-8"?>
<calcChain xmlns="http://schemas.openxmlformats.org/spreadsheetml/2006/main">
  <c r="L3" i="4" l="1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9" i="4"/>
  <c r="K10" i="4"/>
  <c r="K11" i="4"/>
  <c r="K12" i="4"/>
  <c r="K13" i="4"/>
  <c r="K14" i="4"/>
  <c r="K15" i="4"/>
  <c r="K16" i="4"/>
  <c r="K17" i="4"/>
  <c r="K3" i="4"/>
  <c r="K4" i="4"/>
  <c r="K5" i="4"/>
  <c r="K6" i="4"/>
  <c r="K7" i="4"/>
  <c r="K8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2" i="4"/>
</calcChain>
</file>

<file path=xl/sharedStrings.xml><?xml version="1.0" encoding="utf-8"?>
<sst xmlns="http://schemas.openxmlformats.org/spreadsheetml/2006/main" count="92" uniqueCount="53">
  <si>
    <t>Fred Cartolano</t>
  </si>
  <si>
    <t>Thomas Crush</t>
  </si>
  <si>
    <t>Patrick Dinkelacker</t>
  </si>
  <si>
    <t>Timothy Hogan</t>
  </si>
  <si>
    <t>Robert Kraft</t>
  </si>
  <si>
    <t>William Mathews</t>
  </si>
  <si>
    <t>William Morrissey</t>
  </si>
  <si>
    <t>Norbert Nadel</t>
  </si>
  <si>
    <t>Arthur Ney Jr.</t>
  </si>
  <si>
    <t>Richard Niehaus</t>
  </si>
  <si>
    <t>Thomas Nurre</t>
  </si>
  <si>
    <t>John O'Connor</t>
  </si>
  <si>
    <t>Robert Ruehlman</t>
  </si>
  <si>
    <t>J. Howard Sundermann Jr.</t>
  </si>
  <si>
    <t>Ann Marie Tracey</t>
  </si>
  <si>
    <t>Ralph Winkler</t>
  </si>
  <si>
    <t>Penelope Cunningham</t>
  </si>
  <si>
    <t>Deborah Gaines</t>
  </si>
  <si>
    <t>Ronald Panioto</t>
  </si>
  <si>
    <t>Mike Allen</t>
  </si>
  <si>
    <t>Nadine Allen</t>
  </si>
  <si>
    <t>Timothy Black</t>
  </si>
  <si>
    <t>David Davis</t>
  </si>
  <si>
    <t>Leslie Isaiah Gaines</t>
  </si>
  <si>
    <t>Karla Grady</t>
  </si>
  <si>
    <t>Deidra Hair</t>
  </si>
  <si>
    <t>Dennis Helmick</t>
  </si>
  <si>
    <t>James Patrick Kenney</t>
  </si>
  <si>
    <t>Joseph Luebbers</t>
  </si>
  <si>
    <t>William Mallory</t>
  </si>
  <si>
    <t>Melba Marsh</t>
  </si>
  <si>
    <t>Beth Mattingly</t>
  </si>
  <si>
    <t>Albert Mestemaker</t>
  </si>
  <si>
    <t>Mark Painter</t>
  </si>
  <si>
    <t>Jack Rosen</t>
  </si>
  <si>
    <t>Mark Schweikert</t>
  </si>
  <si>
    <t>David Stockdale</t>
  </si>
  <si>
    <t>John A. West</t>
  </si>
  <si>
    <t>Disposed</t>
  </si>
  <si>
    <t>Appealed</t>
  </si>
  <si>
    <t>Reversed</t>
  </si>
  <si>
    <t>Court</t>
  </si>
  <si>
    <t>Common</t>
  </si>
  <si>
    <t>Domestic</t>
  </si>
  <si>
    <t>Muni</t>
  </si>
  <si>
    <t>Judge</t>
  </si>
  <si>
    <t>Probability of Appeal</t>
  </si>
  <si>
    <t>Probability of Reversal</t>
  </si>
  <si>
    <t>Reversal Rank</t>
  </si>
  <si>
    <t>Appeal Rank</t>
  </si>
  <si>
    <t>Conditional Prob of Reversal Given Appeal</t>
  </si>
  <si>
    <t>Conditional Reversal Rank</t>
  </si>
  <si>
    <t>Sum of Ranks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</si>
</sst>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workbookViewId="0">
      <selection activeCell="G5" sqref="G5"/>
    </sheetView>
  </sheetViews>
  <sheetFormatPr defaultColWidth="10.25" defaultRowHeight="15.75" x14ac:dyDescent="0.25"/>
  <cols>
    <col min="1" max="1" width="22.25" bestFit="1" customWidth="1"/>
    <col min="2" max="5" width="10.25" style="3"/>
    <col min="6" max="6" width="11.375" bestFit="1" customWidth="1"/>
    <col min="8" max="8" width="11.375" bestFit="1" customWidth="1"/>
    <col min="10" max="10" width="11.375" bestFit="1" customWidth="1"/>
  </cols>
  <sheetData>
    <row r="1" spans="1:12" ht="78.75" x14ac:dyDescent="0.25">
      <c r="A1" s="5" t="s">
        <v>45</v>
      </c>
      <c r="B1" s="6" t="s">
        <v>38</v>
      </c>
      <c r="C1" s="6" t="s">
        <v>39</v>
      </c>
      <c r="D1" s="6" t="s">
        <v>40</v>
      </c>
      <c r="E1" s="6" t="s">
        <v>41</v>
      </c>
      <c r="F1" s="6" t="s">
        <v>46</v>
      </c>
      <c r="G1" s="6" t="s">
        <v>49</v>
      </c>
      <c r="H1" s="6" t="s">
        <v>47</v>
      </c>
      <c r="I1" s="6" t="s">
        <v>48</v>
      </c>
      <c r="J1" s="6" t="s">
        <v>50</v>
      </c>
      <c r="K1" s="6" t="s">
        <v>51</v>
      </c>
      <c r="L1" s="6" t="s">
        <v>52</v>
      </c>
    </row>
    <row r="2" spans="1:12" s="2" customFormat="1" x14ac:dyDescent="0.25">
      <c r="A2" t="s">
        <v>0</v>
      </c>
      <c r="B2" s="3">
        <v>3037</v>
      </c>
      <c r="C2" s="3">
        <v>137</v>
      </c>
      <c r="D2" s="3">
        <v>12</v>
      </c>
      <c r="E2" s="3" t="s">
        <v>42</v>
      </c>
      <c r="F2" s="2">
        <f>C2/B2</f>
        <v>4.5110306223246625E-2</v>
      </c>
      <c r="G2" s="2">
        <f>_xlfn.RANK.EQ(F2,F$2:F$17,1)</f>
        <v>14</v>
      </c>
      <c r="H2" s="2">
        <f>D2/B2</f>
        <v>3.9512676983865661E-3</v>
      </c>
      <c r="I2" s="2">
        <f>_xlfn.RANK.EQ(H2,H$2:H$17,1)</f>
        <v>6</v>
      </c>
      <c r="J2" s="2">
        <f>D2/C2</f>
        <v>8.7591240875912413E-2</v>
      </c>
      <c r="K2" s="2">
        <f>_xlfn.RANK.EQ(J2,J$2:J$17,1)</f>
        <v>5</v>
      </c>
      <c r="L2" s="2">
        <f>G2+I2+K2</f>
        <v>25</v>
      </c>
    </row>
    <row r="3" spans="1:12" x14ac:dyDescent="0.25">
      <c r="A3" t="s">
        <v>1</v>
      </c>
      <c r="B3" s="3">
        <v>3372</v>
      </c>
      <c r="C3" s="3">
        <v>119</v>
      </c>
      <c r="D3" s="3">
        <v>10</v>
      </c>
      <c r="E3" s="3" t="s">
        <v>42</v>
      </c>
      <c r="F3" s="2">
        <f t="shared" ref="F3:F41" si="0">C3/B3</f>
        <v>3.5290628706998811E-2</v>
      </c>
      <c r="G3" s="2">
        <f t="shared" ref="G3" si="1">_xlfn.RANK.EQ(F3,F$2:F$17,1)</f>
        <v>4</v>
      </c>
      <c r="H3" s="2">
        <f t="shared" ref="H3:H41" si="2">D3/B3</f>
        <v>2.9655990510083037E-3</v>
      </c>
      <c r="I3" s="2">
        <f t="shared" ref="I3:K17" si="3">_xlfn.RANK.EQ(H3,H$2:H$17,1)</f>
        <v>4</v>
      </c>
      <c r="J3" s="2">
        <f t="shared" ref="J3:J41" si="4">D3/C3</f>
        <v>8.4033613445378158E-2</v>
      </c>
      <c r="K3" s="2">
        <f t="shared" si="3"/>
        <v>4</v>
      </c>
      <c r="L3" s="2">
        <f t="shared" ref="L3:L41" si="5">G3+I3+K3</f>
        <v>12</v>
      </c>
    </row>
    <row r="4" spans="1:12" x14ac:dyDescent="0.25">
      <c r="A4" t="s">
        <v>2</v>
      </c>
      <c r="B4" s="3">
        <v>1258</v>
      </c>
      <c r="C4" s="3">
        <v>44</v>
      </c>
      <c r="D4" s="3">
        <v>8</v>
      </c>
      <c r="E4" s="3" t="s">
        <v>42</v>
      </c>
      <c r="F4" s="2">
        <f t="shared" si="0"/>
        <v>3.4976152623211444E-2</v>
      </c>
      <c r="G4" s="2">
        <f t="shared" ref="G4" si="6">_xlfn.RANK.EQ(F4,F$2:F$17,1)</f>
        <v>3</v>
      </c>
      <c r="H4" s="2">
        <f t="shared" si="2"/>
        <v>6.3593004769475362E-3</v>
      </c>
      <c r="I4" s="2">
        <f t="shared" si="3"/>
        <v>12</v>
      </c>
      <c r="J4" s="2">
        <f t="shared" si="4"/>
        <v>0.18181818181818182</v>
      </c>
      <c r="K4" s="2">
        <f t="shared" si="3"/>
        <v>14</v>
      </c>
      <c r="L4" s="2">
        <f t="shared" si="5"/>
        <v>29</v>
      </c>
    </row>
    <row r="5" spans="1:12" x14ac:dyDescent="0.25">
      <c r="A5" t="s">
        <v>3</v>
      </c>
      <c r="B5" s="3">
        <v>1954</v>
      </c>
      <c r="C5" s="3">
        <v>60</v>
      </c>
      <c r="D5" s="3">
        <v>7</v>
      </c>
      <c r="E5" s="3" t="s">
        <v>42</v>
      </c>
      <c r="F5" s="2">
        <f t="shared" si="0"/>
        <v>3.0706243602865915E-2</v>
      </c>
      <c r="G5" s="2">
        <f t="shared" ref="G5" si="7">_xlfn.RANK.EQ(F5,F$2:F$17,1)</f>
        <v>2</v>
      </c>
      <c r="H5" s="2">
        <f t="shared" si="2"/>
        <v>3.5823950870010235E-3</v>
      </c>
      <c r="I5" s="2">
        <f t="shared" si="3"/>
        <v>5</v>
      </c>
      <c r="J5" s="2">
        <f t="shared" si="4"/>
        <v>0.11666666666666667</v>
      </c>
      <c r="K5" s="2">
        <f t="shared" si="3"/>
        <v>9</v>
      </c>
      <c r="L5" s="2">
        <f t="shared" si="5"/>
        <v>16</v>
      </c>
    </row>
    <row r="6" spans="1:12" x14ac:dyDescent="0.25">
      <c r="A6" t="s">
        <v>4</v>
      </c>
      <c r="B6" s="3">
        <v>3138</v>
      </c>
      <c r="C6" s="3">
        <v>127</v>
      </c>
      <c r="D6" s="3">
        <v>7</v>
      </c>
      <c r="E6" s="3" t="s">
        <v>42</v>
      </c>
      <c r="F6" s="2">
        <f t="shared" si="0"/>
        <v>4.0471637985978332E-2</v>
      </c>
      <c r="G6" s="2">
        <f t="shared" ref="G6" si="8">_xlfn.RANK.EQ(F6,F$2:F$17,1)</f>
        <v>10</v>
      </c>
      <c r="H6" s="2">
        <f t="shared" si="2"/>
        <v>2.2307202039515616E-3</v>
      </c>
      <c r="I6" s="2">
        <f t="shared" si="3"/>
        <v>3</v>
      </c>
      <c r="J6" s="2">
        <f t="shared" si="4"/>
        <v>5.5118110236220472E-2</v>
      </c>
      <c r="K6" s="2">
        <f t="shared" si="3"/>
        <v>2</v>
      </c>
      <c r="L6" s="2">
        <f t="shared" si="5"/>
        <v>15</v>
      </c>
    </row>
    <row r="7" spans="1:12" x14ac:dyDescent="0.25">
      <c r="A7" t="s">
        <v>5</v>
      </c>
      <c r="B7" s="3">
        <v>2264</v>
      </c>
      <c r="C7" s="3">
        <v>91</v>
      </c>
      <c r="D7" s="3">
        <v>18</v>
      </c>
      <c r="E7" s="3" t="s">
        <v>42</v>
      </c>
      <c r="F7" s="2">
        <f t="shared" si="0"/>
        <v>4.0194346289752651E-2</v>
      </c>
      <c r="G7" s="2">
        <f t="shared" ref="G7" si="9">_xlfn.RANK.EQ(F7,F$2:F$17,1)</f>
        <v>7</v>
      </c>
      <c r="H7" s="2">
        <f t="shared" si="2"/>
        <v>7.9505300353356883E-3</v>
      </c>
      <c r="I7" s="2">
        <f t="shared" si="3"/>
        <v>15</v>
      </c>
      <c r="J7" s="2">
        <f t="shared" si="4"/>
        <v>0.19780219780219779</v>
      </c>
      <c r="K7" s="2">
        <f t="shared" si="3"/>
        <v>16</v>
      </c>
      <c r="L7" s="2">
        <f t="shared" si="5"/>
        <v>38</v>
      </c>
    </row>
    <row r="8" spans="1:12" x14ac:dyDescent="0.25">
      <c r="A8" t="s">
        <v>6</v>
      </c>
      <c r="B8" s="3">
        <v>3032</v>
      </c>
      <c r="C8" s="3">
        <v>121</v>
      </c>
      <c r="D8" s="3">
        <v>22</v>
      </c>
      <c r="E8" s="3" t="s">
        <v>42</v>
      </c>
      <c r="F8" s="2">
        <f t="shared" si="0"/>
        <v>3.9907651715039578E-2</v>
      </c>
      <c r="G8" s="2">
        <f t="shared" ref="G8" si="10">_xlfn.RANK.EQ(F8,F$2:F$17,1)</f>
        <v>6</v>
      </c>
      <c r="H8" s="2">
        <f t="shared" si="2"/>
        <v>7.2559366754617414E-3</v>
      </c>
      <c r="I8" s="2">
        <f t="shared" si="3"/>
        <v>14</v>
      </c>
      <c r="J8" s="2">
        <f t="shared" si="4"/>
        <v>0.18181818181818182</v>
      </c>
      <c r="K8" s="2">
        <f t="shared" si="3"/>
        <v>14</v>
      </c>
      <c r="L8" s="2">
        <f t="shared" si="5"/>
        <v>34</v>
      </c>
    </row>
    <row r="9" spans="1:12" x14ac:dyDescent="0.25">
      <c r="A9" t="s">
        <v>7</v>
      </c>
      <c r="B9" s="3">
        <v>2959</v>
      </c>
      <c r="C9" s="3">
        <v>131</v>
      </c>
      <c r="D9" s="3">
        <v>20</v>
      </c>
      <c r="E9" s="3" t="s">
        <v>42</v>
      </c>
      <c r="F9" s="2">
        <f t="shared" si="0"/>
        <v>4.4271713416694829E-2</v>
      </c>
      <c r="G9" s="2">
        <f t="shared" ref="G9" si="11">_xlfn.RANK.EQ(F9,F$2:F$17,1)</f>
        <v>13</v>
      </c>
      <c r="H9" s="2">
        <f t="shared" si="2"/>
        <v>6.7590402162892868E-3</v>
      </c>
      <c r="I9" s="2">
        <f t="shared" si="3"/>
        <v>13</v>
      </c>
      <c r="J9" s="2">
        <f t="shared" si="4"/>
        <v>0.15267175572519084</v>
      </c>
      <c r="K9" s="2">
        <f t="shared" si="3"/>
        <v>12</v>
      </c>
      <c r="L9" s="2">
        <f t="shared" si="5"/>
        <v>38</v>
      </c>
    </row>
    <row r="10" spans="1:12" x14ac:dyDescent="0.25">
      <c r="A10" t="s">
        <v>8</v>
      </c>
      <c r="B10" s="3">
        <v>3219</v>
      </c>
      <c r="C10" s="3">
        <v>125</v>
      </c>
      <c r="D10" s="3">
        <v>14</v>
      </c>
      <c r="E10" s="3" t="s">
        <v>42</v>
      </c>
      <c r="F10" s="2">
        <f t="shared" si="0"/>
        <v>3.8831935383659519E-2</v>
      </c>
      <c r="G10" s="2">
        <f t="shared" ref="G10" si="12">_xlfn.RANK.EQ(F10,F$2:F$17,1)</f>
        <v>5</v>
      </c>
      <c r="H10" s="2">
        <f t="shared" si="2"/>
        <v>4.3491767629698667E-3</v>
      </c>
      <c r="I10" s="2">
        <f t="shared" si="3"/>
        <v>9</v>
      </c>
      <c r="J10" s="2">
        <f t="shared" si="4"/>
        <v>0.112</v>
      </c>
      <c r="K10" s="2">
        <f t="shared" si="3"/>
        <v>8</v>
      </c>
      <c r="L10" s="2">
        <f t="shared" si="5"/>
        <v>22</v>
      </c>
    </row>
    <row r="11" spans="1:12" x14ac:dyDescent="0.25">
      <c r="A11" t="s">
        <v>9</v>
      </c>
      <c r="B11" s="3">
        <v>3353</v>
      </c>
      <c r="C11" s="3">
        <v>137</v>
      </c>
      <c r="D11" s="3">
        <v>16</v>
      </c>
      <c r="E11" s="3" t="s">
        <v>42</v>
      </c>
      <c r="F11" s="2">
        <f t="shared" si="0"/>
        <v>4.085893229943334E-2</v>
      </c>
      <c r="G11" s="2">
        <f t="shared" ref="G11" si="13">_xlfn.RANK.EQ(F11,F$2:F$17,1)</f>
        <v>11</v>
      </c>
      <c r="H11" s="2">
        <f t="shared" si="2"/>
        <v>4.7718461079630185E-3</v>
      </c>
      <c r="I11" s="2">
        <f t="shared" si="3"/>
        <v>10</v>
      </c>
      <c r="J11" s="2">
        <f t="shared" si="4"/>
        <v>0.11678832116788321</v>
      </c>
      <c r="K11" s="2">
        <f t="shared" si="3"/>
        <v>10</v>
      </c>
      <c r="L11" s="2">
        <f t="shared" si="5"/>
        <v>31</v>
      </c>
    </row>
    <row r="12" spans="1:12" x14ac:dyDescent="0.25">
      <c r="A12" t="s">
        <v>10</v>
      </c>
      <c r="B12" s="3">
        <v>3000</v>
      </c>
      <c r="C12" s="3">
        <v>121</v>
      </c>
      <c r="D12" s="3">
        <v>6</v>
      </c>
      <c r="E12" s="3" t="s">
        <v>42</v>
      </c>
      <c r="F12" s="2">
        <f t="shared" si="0"/>
        <v>4.0333333333333332E-2</v>
      </c>
      <c r="G12" s="2">
        <f t="shared" ref="G12" si="14">_xlfn.RANK.EQ(F12,F$2:F$17,1)</f>
        <v>8</v>
      </c>
      <c r="H12" s="2">
        <f t="shared" si="2"/>
        <v>2E-3</v>
      </c>
      <c r="I12" s="2">
        <f t="shared" si="3"/>
        <v>2</v>
      </c>
      <c r="J12" s="2">
        <f t="shared" si="4"/>
        <v>4.9586776859504134E-2</v>
      </c>
      <c r="K12" s="2">
        <f t="shared" si="3"/>
        <v>1</v>
      </c>
      <c r="L12" s="2">
        <f t="shared" si="5"/>
        <v>11</v>
      </c>
    </row>
    <row r="13" spans="1:12" x14ac:dyDescent="0.25">
      <c r="A13" t="s">
        <v>11</v>
      </c>
      <c r="B13" s="3">
        <v>2969</v>
      </c>
      <c r="C13" s="3">
        <v>129</v>
      </c>
      <c r="D13" s="3">
        <v>12</v>
      </c>
      <c r="E13" s="3" t="s">
        <v>42</v>
      </c>
      <c r="F13" s="2">
        <f t="shared" si="0"/>
        <v>4.3448972718086898E-2</v>
      </c>
      <c r="G13" s="2">
        <f t="shared" ref="G13" si="15">_xlfn.RANK.EQ(F13,F$2:F$17,1)</f>
        <v>12</v>
      </c>
      <c r="H13" s="2">
        <f t="shared" si="2"/>
        <v>4.0417649040080834E-3</v>
      </c>
      <c r="I13" s="2">
        <f t="shared" si="3"/>
        <v>7</v>
      </c>
      <c r="J13" s="2">
        <f t="shared" si="4"/>
        <v>9.3023255813953487E-2</v>
      </c>
      <c r="K13" s="2">
        <f t="shared" si="3"/>
        <v>6</v>
      </c>
      <c r="L13" s="2">
        <f t="shared" si="5"/>
        <v>25</v>
      </c>
    </row>
    <row r="14" spans="1:12" x14ac:dyDescent="0.25">
      <c r="A14" t="s">
        <v>12</v>
      </c>
      <c r="B14" s="3">
        <v>3205</v>
      </c>
      <c r="C14" s="3">
        <v>145</v>
      </c>
      <c r="D14" s="3">
        <v>18</v>
      </c>
      <c r="E14" s="3" t="s">
        <v>42</v>
      </c>
      <c r="F14" s="2">
        <f t="shared" si="0"/>
        <v>4.5241809672386897E-2</v>
      </c>
      <c r="G14" s="2">
        <f t="shared" ref="G14" si="16">_xlfn.RANK.EQ(F14,F$2:F$17,1)</f>
        <v>15</v>
      </c>
      <c r="H14" s="2">
        <f t="shared" si="2"/>
        <v>5.6162246489859591E-3</v>
      </c>
      <c r="I14" s="2">
        <f t="shared" si="3"/>
        <v>11</v>
      </c>
      <c r="J14" s="2">
        <f t="shared" si="4"/>
        <v>0.12413793103448276</v>
      </c>
      <c r="K14" s="2">
        <f t="shared" si="3"/>
        <v>11</v>
      </c>
      <c r="L14" s="2">
        <f t="shared" si="5"/>
        <v>37</v>
      </c>
    </row>
    <row r="15" spans="1:12" x14ac:dyDescent="0.25">
      <c r="A15" t="s">
        <v>13</v>
      </c>
      <c r="B15" s="3">
        <v>955</v>
      </c>
      <c r="C15" s="3">
        <v>60</v>
      </c>
      <c r="D15" s="3">
        <v>10</v>
      </c>
      <c r="E15" s="3" t="s">
        <v>42</v>
      </c>
      <c r="F15" s="2">
        <f t="shared" si="0"/>
        <v>6.2827225130890049E-2</v>
      </c>
      <c r="G15" s="2">
        <f t="shared" ref="G15" si="17">_xlfn.RANK.EQ(F15,F$2:F$17,1)</f>
        <v>16</v>
      </c>
      <c r="H15" s="2">
        <f t="shared" si="2"/>
        <v>1.0471204188481676E-2</v>
      </c>
      <c r="I15" s="2">
        <f t="shared" si="3"/>
        <v>16</v>
      </c>
      <c r="J15" s="2">
        <f t="shared" si="4"/>
        <v>0.16666666666666666</v>
      </c>
      <c r="K15" s="2">
        <f t="shared" si="3"/>
        <v>13</v>
      </c>
      <c r="L15" s="2">
        <f t="shared" si="5"/>
        <v>45</v>
      </c>
    </row>
    <row r="16" spans="1:12" x14ac:dyDescent="0.25">
      <c r="A16" t="s">
        <v>14</v>
      </c>
      <c r="B16" s="3">
        <v>3141</v>
      </c>
      <c r="C16" s="3">
        <v>127</v>
      </c>
      <c r="D16" s="3">
        <v>13</v>
      </c>
      <c r="E16" s="3" t="s">
        <v>42</v>
      </c>
      <c r="F16" s="2">
        <f t="shared" si="0"/>
        <v>4.0432983126392867E-2</v>
      </c>
      <c r="G16" s="2">
        <f t="shared" ref="G16" si="18">_xlfn.RANK.EQ(F16,F$2:F$17,1)</f>
        <v>9</v>
      </c>
      <c r="H16" s="2">
        <f t="shared" si="2"/>
        <v>4.1388092964024193E-3</v>
      </c>
      <c r="I16" s="2">
        <f t="shared" si="3"/>
        <v>8</v>
      </c>
      <c r="J16" s="2">
        <f t="shared" si="4"/>
        <v>0.10236220472440945</v>
      </c>
      <c r="K16" s="2">
        <f t="shared" si="3"/>
        <v>7</v>
      </c>
      <c r="L16" s="2">
        <f t="shared" si="5"/>
        <v>24</v>
      </c>
    </row>
    <row r="17" spans="1:12" x14ac:dyDescent="0.25">
      <c r="A17" t="s">
        <v>15</v>
      </c>
      <c r="B17" s="4">
        <v>3089</v>
      </c>
      <c r="C17" s="4">
        <v>88</v>
      </c>
      <c r="D17" s="4">
        <v>6</v>
      </c>
      <c r="E17" s="3" t="s">
        <v>42</v>
      </c>
      <c r="F17" s="2">
        <f t="shared" si="0"/>
        <v>2.848818387827776E-2</v>
      </c>
      <c r="G17" s="2">
        <f t="shared" ref="G17" si="19">_xlfn.RANK.EQ(F17,F$2:F$17,1)</f>
        <v>1</v>
      </c>
      <c r="H17" s="2">
        <f t="shared" si="2"/>
        <v>1.9423761735189381E-3</v>
      </c>
      <c r="I17" s="2">
        <f t="shared" si="3"/>
        <v>1</v>
      </c>
      <c r="J17" s="2">
        <f t="shared" si="4"/>
        <v>6.8181818181818177E-2</v>
      </c>
      <c r="K17" s="2">
        <f t="shared" si="3"/>
        <v>3</v>
      </c>
      <c r="L17" s="2">
        <f t="shared" si="5"/>
        <v>5</v>
      </c>
    </row>
    <row r="18" spans="1:12" x14ac:dyDescent="0.25">
      <c r="A18" t="s">
        <v>16</v>
      </c>
      <c r="B18" s="3">
        <v>2729</v>
      </c>
      <c r="C18" s="3">
        <v>7</v>
      </c>
      <c r="D18" s="3">
        <v>1</v>
      </c>
      <c r="E18" s="3" t="s">
        <v>43</v>
      </c>
      <c r="F18" s="2">
        <f t="shared" si="0"/>
        <v>2.565042139978014E-3</v>
      </c>
      <c r="G18" s="2">
        <f>_xlfn.RANK.EQ(F18,F$18:F$21,1)</f>
        <v>2</v>
      </c>
      <c r="H18" s="2">
        <f t="shared" si="2"/>
        <v>3.6643459142543056E-4</v>
      </c>
      <c r="I18" s="2">
        <f>_xlfn.RANK.EQ(H18,H$18:H$21,1)</f>
        <v>2</v>
      </c>
      <c r="J18" s="2">
        <f t="shared" si="4"/>
        <v>0.14285714285714285</v>
      </c>
      <c r="K18" s="2">
        <f>_xlfn.RANK.EQ(J18,J$18:J$21,1)</f>
        <v>2</v>
      </c>
      <c r="L18" s="2">
        <f t="shared" si="5"/>
        <v>6</v>
      </c>
    </row>
    <row r="19" spans="1:12" x14ac:dyDescent="0.25">
      <c r="A19" t="s">
        <v>2</v>
      </c>
      <c r="B19" s="3">
        <v>6001</v>
      </c>
      <c r="C19" s="3">
        <v>19</v>
      </c>
      <c r="D19" s="3">
        <v>4</v>
      </c>
      <c r="E19" s="3" t="s">
        <v>43</v>
      </c>
      <c r="F19" s="2">
        <f t="shared" si="0"/>
        <v>3.1661389768371938E-3</v>
      </c>
      <c r="G19" s="2">
        <f t="shared" ref="G19" si="20">_xlfn.RANK.EQ(F19,F$18:F$21,1)</f>
        <v>3</v>
      </c>
      <c r="H19" s="2">
        <f t="shared" si="2"/>
        <v>6.6655557407098822E-4</v>
      </c>
      <c r="I19" s="2">
        <f t="shared" ref="I19:K21" si="21">_xlfn.RANK.EQ(H19,H$18:H$21,1)</f>
        <v>3</v>
      </c>
      <c r="J19" s="2">
        <f t="shared" si="4"/>
        <v>0.21052631578947367</v>
      </c>
      <c r="K19" s="2">
        <f t="shared" si="21"/>
        <v>4</v>
      </c>
      <c r="L19" s="2">
        <f t="shared" si="5"/>
        <v>10</v>
      </c>
    </row>
    <row r="20" spans="1:12" x14ac:dyDescent="0.25">
      <c r="A20" t="s">
        <v>17</v>
      </c>
      <c r="B20" s="3">
        <v>8799</v>
      </c>
      <c r="C20" s="3">
        <v>48</v>
      </c>
      <c r="D20" s="3">
        <v>9</v>
      </c>
      <c r="E20" s="3" t="s">
        <v>43</v>
      </c>
      <c r="F20" s="2">
        <f t="shared" si="0"/>
        <v>5.4551653596999657E-3</v>
      </c>
      <c r="G20" s="2">
        <f t="shared" ref="G20" si="22">_xlfn.RANK.EQ(F20,F$18:F$21,1)</f>
        <v>4</v>
      </c>
      <c r="H20" s="2">
        <f t="shared" si="2"/>
        <v>1.0228435049437436E-3</v>
      </c>
      <c r="I20" s="2">
        <f t="shared" si="21"/>
        <v>4</v>
      </c>
      <c r="J20" s="2">
        <f t="shared" si="4"/>
        <v>0.1875</v>
      </c>
      <c r="K20" s="2">
        <f t="shared" si="21"/>
        <v>3</v>
      </c>
      <c r="L20" s="2">
        <f t="shared" si="5"/>
        <v>11</v>
      </c>
    </row>
    <row r="21" spans="1:12" x14ac:dyDescent="0.25">
      <c r="A21" t="s">
        <v>18</v>
      </c>
      <c r="B21" s="4">
        <v>12970</v>
      </c>
      <c r="C21" s="4">
        <v>32</v>
      </c>
      <c r="D21" s="4">
        <v>3</v>
      </c>
      <c r="E21" s="3" t="s">
        <v>43</v>
      </c>
      <c r="F21" s="2">
        <f t="shared" si="0"/>
        <v>2.467232074016962E-3</v>
      </c>
      <c r="G21" s="2">
        <f t="shared" ref="G21" si="23">_xlfn.RANK.EQ(F21,F$18:F$21,1)</f>
        <v>1</v>
      </c>
      <c r="H21" s="2">
        <f t="shared" si="2"/>
        <v>2.313030069390902E-4</v>
      </c>
      <c r="I21" s="2">
        <f t="shared" si="21"/>
        <v>1</v>
      </c>
      <c r="J21" s="2">
        <f t="shared" si="4"/>
        <v>9.375E-2</v>
      </c>
      <c r="K21" s="2">
        <f t="shared" si="21"/>
        <v>1</v>
      </c>
      <c r="L21" s="2">
        <f t="shared" si="5"/>
        <v>3</v>
      </c>
    </row>
    <row r="22" spans="1:12" s="2" customFormat="1" x14ac:dyDescent="0.25">
      <c r="A22" t="s">
        <v>19</v>
      </c>
      <c r="B22" s="3">
        <v>6149</v>
      </c>
      <c r="C22" s="3">
        <v>43</v>
      </c>
      <c r="D22" s="3">
        <v>4</v>
      </c>
      <c r="E22" s="3" t="s">
        <v>44</v>
      </c>
      <c r="F22" s="2">
        <f t="shared" si="0"/>
        <v>6.993006993006993E-3</v>
      </c>
      <c r="G22" s="2">
        <f>_xlfn.RANK.EQ(F22,F$22:F$41,1)</f>
        <v>20</v>
      </c>
      <c r="H22" s="2">
        <f t="shared" si="2"/>
        <v>6.5051227841925522E-4</v>
      </c>
      <c r="I22" s="2">
        <f>_xlfn.RANK.EQ(H22,H$22:H$41,1)</f>
        <v>7</v>
      </c>
      <c r="J22" s="2">
        <f t="shared" si="4"/>
        <v>9.3023255813953487E-2</v>
      </c>
      <c r="K22" s="2">
        <f>_xlfn.RANK.EQ(J22,J$22:J$41,1)</f>
        <v>4</v>
      </c>
      <c r="L22" s="2">
        <f t="shared" si="5"/>
        <v>31</v>
      </c>
    </row>
    <row r="23" spans="1:12" x14ac:dyDescent="0.25">
      <c r="A23" t="s">
        <v>20</v>
      </c>
      <c r="B23" s="3">
        <v>7812</v>
      </c>
      <c r="C23" s="3">
        <v>34</v>
      </c>
      <c r="D23" s="3">
        <v>6</v>
      </c>
      <c r="E23" s="3" t="s">
        <v>44</v>
      </c>
      <c r="F23" s="2">
        <f t="shared" si="0"/>
        <v>4.3522785458269334E-3</v>
      </c>
      <c r="G23" s="2">
        <f t="shared" ref="G23" si="24">_xlfn.RANK.EQ(F23,F$22:F$41,1)</f>
        <v>9</v>
      </c>
      <c r="H23" s="2">
        <f t="shared" si="2"/>
        <v>7.6804915514592934E-4</v>
      </c>
      <c r="I23" s="2">
        <f t="shared" ref="I23:K41" si="25">_xlfn.RANK.EQ(H23,H$22:H$41,1)</f>
        <v>11</v>
      </c>
      <c r="J23" s="2">
        <f t="shared" si="4"/>
        <v>0.17647058823529413</v>
      </c>
      <c r="K23" s="2">
        <f t="shared" si="25"/>
        <v>10</v>
      </c>
      <c r="L23" s="2">
        <f t="shared" si="5"/>
        <v>30</v>
      </c>
    </row>
    <row r="24" spans="1:12" x14ac:dyDescent="0.25">
      <c r="A24" t="s">
        <v>21</v>
      </c>
      <c r="B24" s="3">
        <v>7954</v>
      </c>
      <c r="C24" s="3">
        <v>41</v>
      </c>
      <c r="D24" s="3">
        <v>6</v>
      </c>
      <c r="E24" s="3" t="s">
        <v>44</v>
      </c>
      <c r="F24" s="2">
        <f t="shared" si="0"/>
        <v>5.1546391752577319E-3</v>
      </c>
      <c r="G24" s="2">
        <f t="shared" ref="G24" si="26">_xlfn.RANK.EQ(F24,F$22:F$41,1)</f>
        <v>12</v>
      </c>
      <c r="H24" s="2">
        <f t="shared" si="2"/>
        <v>7.5433744028161932E-4</v>
      </c>
      <c r="I24" s="2">
        <f t="shared" si="25"/>
        <v>10</v>
      </c>
      <c r="J24" s="2">
        <f t="shared" si="4"/>
        <v>0.14634146341463414</v>
      </c>
      <c r="K24" s="2">
        <f t="shared" si="25"/>
        <v>6</v>
      </c>
      <c r="L24" s="2">
        <f t="shared" si="5"/>
        <v>28</v>
      </c>
    </row>
    <row r="25" spans="1:12" x14ac:dyDescent="0.25">
      <c r="A25" t="s">
        <v>22</v>
      </c>
      <c r="B25" s="3">
        <v>7736</v>
      </c>
      <c r="C25" s="3">
        <v>43</v>
      </c>
      <c r="D25" s="3">
        <v>5</v>
      </c>
      <c r="E25" s="3" t="s">
        <v>44</v>
      </c>
      <c r="F25" s="2">
        <f t="shared" si="0"/>
        <v>5.5584281282316439E-3</v>
      </c>
      <c r="G25" s="2">
        <f t="shared" ref="G25" si="27">_xlfn.RANK.EQ(F25,F$22:F$41,1)</f>
        <v>15</v>
      </c>
      <c r="H25" s="2">
        <f t="shared" si="2"/>
        <v>6.4632885211995863E-4</v>
      </c>
      <c r="I25" s="2">
        <f t="shared" si="25"/>
        <v>6</v>
      </c>
      <c r="J25" s="2">
        <f t="shared" si="4"/>
        <v>0.11627906976744186</v>
      </c>
      <c r="K25" s="2">
        <f t="shared" si="25"/>
        <v>5</v>
      </c>
      <c r="L25" s="2">
        <f t="shared" si="5"/>
        <v>26</v>
      </c>
    </row>
    <row r="26" spans="1:12" x14ac:dyDescent="0.25">
      <c r="A26" t="s">
        <v>23</v>
      </c>
      <c r="B26" s="3">
        <v>5282</v>
      </c>
      <c r="C26" s="3">
        <v>35</v>
      </c>
      <c r="D26" s="3">
        <v>13</v>
      </c>
      <c r="E26" s="3" t="s">
        <v>44</v>
      </c>
      <c r="F26" s="2">
        <f t="shared" si="0"/>
        <v>6.6262779250283984E-3</v>
      </c>
      <c r="G26" s="2">
        <f t="shared" ref="G26" si="28">_xlfn.RANK.EQ(F26,F$22:F$41,1)</f>
        <v>19</v>
      </c>
      <c r="H26" s="2">
        <f t="shared" si="2"/>
        <v>2.4611889435819764E-3</v>
      </c>
      <c r="I26" s="2">
        <f t="shared" si="25"/>
        <v>20</v>
      </c>
      <c r="J26" s="2">
        <f t="shared" si="4"/>
        <v>0.37142857142857144</v>
      </c>
      <c r="K26" s="2">
        <f t="shared" si="25"/>
        <v>18</v>
      </c>
      <c r="L26" s="2">
        <f t="shared" si="5"/>
        <v>57</v>
      </c>
    </row>
    <row r="27" spans="1:12" x14ac:dyDescent="0.25">
      <c r="A27" t="s">
        <v>24</v>
      </c>
      <c r="B27" s="3">
        <v>5253</v>
      </c>
      <c r="C27" s="3">
        <v>6</v>
      </c>
      <c r="D27" s="3">
        <v>0</v>
      </c>
      <c r="E27" s="3" t="s">
        <v>44</v>
      </c>
      <c r="F27" s="2">
        <f t="shared" si="0"/>
        <v>1.1422044545973729E-3</v>
      </c>
      <c r="G27" s="2">
        <f t="shared" ref="G27" si="29">_xlfn.RANK.EQ(F27,F$22:F$41,1)</f>
        <v>1</v>
      </c>
      <c r="H27" s="2">
        <f t="shared" si="2"/>
        <v>0</v>
      </c>
      <c r="I27" s="2">
        <f t="shared" si="25"/>
        <v>1</v>
      </c>
      <c r="J27" s="2">
        <f t="shared" si="4"/>
        <v>0</v>
      </c>
      <c r="K27" s="2">
        <f t="shared" si="25"/>
        <v>1</v>
      </c>
      <c r="L27" s="2">
        <f t="shared" si="5"/>
        <v>3</v>
      </c>
    </row>
    <row r="28" spans="1:12" x14ac:dyDescent="0.25">
      <c r="A28" t="s">
        <v>25</v>
      </c>
      <c r="B28" s="3">
        <v>2532</v>
      </c>
      <c r="C28" s="3">
        <v>5</v>
      </c>
      <c r="D28" s="3">
        <v>0</v>
      </c>
      <c r="E28" s="3" t="s">
        <v>44</v>
      </c>
      <c r="F28" s="2">
        <f t="shared" si="0"/>
        <v>1.9747235387045812E-3</v>
      </c>
      <c r="G28" s="2">
        <f t="shared" ref="G28" si="30">_xlfn.RANK.EQ(F28,F$22:F$41,1)</f>
        <v>3</v>
      </c>
      <c r="H28" s="2">
        <f t="shared" si="2"/>
        <v>0</v>
      </c>
      <c r="I28" s="2">
        <f t="shared" si="25"/>
        <v>1</v>
      </c>
      <c r="J28" s="2">
        <f t="shared" si="4"/>
        <v>0</v>
      </c>
      <c r="K28" s="2">
        <f t="shared" si="25"/>
        <v>1</v>
      </c>
      <c r="L28" s="2">
        <f t="shared" si="5"/>
        <v>5</v>
      </c>
    </row>
    <row r="29" spans="1:12" x14ac:dyDescent="0.25">
      <c r="A29" t="s">
        <v>26</v>
      </c>
      <c r="B29" s="3">
        <v>7900</v>
      </c>
      <c r="C29" s="3">
        <v>29</v>
      </c>
      <c r="D29" s="3">
        <v>5</v>
      </c>
      <c r="E29" s="3" t="s">
        <v>44</v>
      </c>
      <c r="F29" s="2">
        <f t="shared" si="0"/>
        <v>3.670886075949367E-3</v>
      </c>
      <c r="G29" s="2">
        <f t="shared" ref="G29" si="31">_xlfn.RANK.EQ(F29,F$22:F$41,1)</f>
        <v>6</v>
      </c>
      <c r="H29" s="2">
        <f t="shared" si="2"/>
        <v>6.329113924050633E-4</v>
      </c>
      <c r="I29" s="2">
        <f t="shared" si="25"/>
        <v>5</v>
      </c>
      <c r="J29" s="2">
        <f t="shared" si="4"/>
        <v>0.17241379310344829</v>
      </c>
      <c r="K29" s="2">
        <f t="shared" si="25"/>
        <v>9</v>
      </c>
      <c r="L29" s="2">
        <f t="shared" si="5"/>
        <v>20</v>
      </c>
    </row>
    <row r="30" spans="1:12" s="2" customFormat="1" x14ac:dyDescent="0.25">
      <c r="A30" t="s">
        <v>3</v>
      </c>
      <c r="B30" s="3">
        <v>2308</v>
      </c>
      <c r="C30" s="3">
        <v>13</v>
      </c>
      <c r="D30" s="3">
        <v>2</v>
      </c>
      <c r="E30" s="3" t="s">
        <v>44</v>
      </c>
      <c r="F30" s="2">
        <f t="shared" si="0"/>
        <v>5.6325823223570192E-3</v>
      </c>
      <c r="G30" s="2">
        <f t="shared" ref="G30" si="32">_xlfn.RANK.EQ(F30,F$22:F$41,1)</f>
        <v>17</v>
      </c>
      <c r="H30" s="2">
        <f t="shared" si="2"/>
        <v>8.6655112651646442E-4</v>
      </c>
      <c r="I30" s="2">
        <f t="shared" si="25"/>
        <v>13</v>
      </c>
      <c r="J30" s="2">
        <f t="shared" si="4"/>
        <v>0.15384615384615385</v>
      </c>
      <c r="K30" s="2">
        <f t="shared" si="25"/>
        <v>7</v>
      </c>
      <c r="L30" s="2">
        <f t="shared" si="5"/>
        <v>37</v>
      </c>
    </row>
    <row r="31" spans="1:12" x14ac:dyDescent="0.25">
      <c r="A31" t="s">
        <v>27</v>
      </c>
      <c r="B31" s="3">
        <v>2798</v>
      </c>
      <c r="C31" s="3">
        <v>6</v>
      </c>
      <c r="D31" s="3">
        <v>1</v>
      </c>
      <c r="E31" s="3" t="s">
        <v>44</v>
      </c>
      <c r="F31" s="2">
        <f t="shared" si="0"/>
        <v>2.1443888491779841E-3</v>
      </c>
      <c r="G31" s="2">
        <f t="shared" ref="G31" si="33">_xlfn.RANK.EQ(F31,F$22:F$41,1)</f>
        <v>4</v>
      </c>
      <c r="H31" s="2">
        <f t="shared" si="2"/>
        <v>3.5739814152966406E-4</v>
      </c>
      <c r="I31" s="2">
        <f t="shared" si="25"/>
        <v>4</v>
      </c>
      <c r="J31" s="2">
        <f t="shared" si="4"/>
        <v>0.16666666666666666</v>
      </c>
      <c r="K31" s="2">
        <f t="shared" si="25"/>
        <v>8</v>
      </c>
      <c r="L31" s="2">
        <f t="shared" si="5"/>
        <v>16</v>
      </c>
    </row>
    <row r="32" spans="1:12" x14ac:dyDescent="0.25">
      <c r="A32" t="s">
        <v>28</v>
      </c>
      <c r="B32" s="3">
        <v>4698</v>
      </c>
      <c r="C32" s="3">
        <v>25</v>
      </c>
      <c r="D32" s="3">
        <v>8</v>
      </c>
      <c r="E32" s="3" t="s">
        <v>44</v>
      </c>
      <c r="F32" s="2">
        <f t="shared" si="0"/>
        <v>5.3214133673903791E-3</v>
      </c>
      <c r="G32" s="2">
        <f t="shared" ref="G32" si="34">_xlfn.RANK.EQ(F32,F$22:F$41,1)</f>
        <v>14</v>
      </c>
      <c r="H32" s="2">
        <f t="shared" si="2"/>
        <v>1.7028522775649213E-3</v>
      </c>
      <c r="I32" s="2">
        <f t="shared" si="25"/>
        <v>18</v>
      </c>
      <c r="J32" s="2">
        <f t="shared" si="4"/>
        <v>0.32</v>
      </c>
      <c r="K32" s="2">
        <f t="shared" si="25"/>
        <v>16</v>
      </c>
      <c r="L32" s="2">
        <f t="shared" si="5"/>
        <v>48</v>
      </c>
    </row>
    <row r="33" spans="1:12" x14ac:dyDescent="0.25">
      <c r="A33" t="s">
        <v>29</v>
      </c>
      <c r="B33" s="3">
        <v>8277</v>
      </c>
      <c r="C33" s="3">
        <v>38</v>
      </c>
      <c r="D33" s="3">
        <v>9</v>
      </c>
      <c r="E33" s="3" t="s">
        <v>44</v>
      </c>
      <c r="F33" s="2">
        <f t="shared" si="0"/>
        <v>4.5910353992992632E-3</v>
      </c>
      <c r="G33" s="2">
        <f t="shared" ref="G33" si="35">_xlfn.RANK.EQ(F33,F$22:F$41,1)</f>
        <v>11</v>
      </c>
      <c r="H33" s="2">
        <f t="shared" si="2"/>
        <v>1.0873504893077202E-3</v>
      </c>
      <c r="I33" s="2">
        <f t="shared" si="25"/>
        <v>14</v>
      </c>
      <c r="J33" s="2">
        <f t="shared" si="4"/>
        <v>0.23684210526315788</v>
      </c>
      <c r="K33" s="2">
        <f t="shared" si="25"/>
        <v>14</v>
      </c>
      <c r="L33" s="2">
        <f t="shared" si="5"/>
        <v>39</v>
      </c>
    </row>
    <row r="34" spans="1:12" x14ac:dyDescent="0.25">
      <c r="A34" t="s">
        <v>30</v>
      </c>
      <c r="B34" s="3">
        <v>8219</v>
      </c>
      <c r="C34" s="3">
        <v>34</v>
      </c>
      <c r="D34" s="3">
        <v>7</v>
      </c>
      <c r="E34" s="3" t="s">
        <v>44</v>
      </c>
      <c r="F34" s="2">
        <f t="shared" si="0"/>
        <v>4.1367562963864216E-3</v>
      </c>
      <c r="G34" s="2">
        <f t="shared" ref="G34" si="36">_xlfn.RANK.EQ(F34,F$22:F$41,1)</f>
        <v>8</v>
      </c>
      <c r="H34" s="2">
        <f t="shared" si="2"/>
        <v>8.5168511984426334E-4</v>
      </c>
      <c r="I34" s="2">
        <f t="shared" si="25"/>
        <v>12</v>
      </c>
      <c r="J34" s="2">
        <f t="shared" si="4"/>
        <v>0.20588235294117646</v>
      </c>
      <c r="K34" s="2">
        <f t="shared" si="25"/>
        <v>13</v>
      </c>
      <c r="L34" s="2">
        <f t="shared" si="5"/>
        <v>33</v>
      </c>
    </row>
    <row r="35" spans="1:12" x14ac:dyDescent="0.25">
      <c r="A35" t="s">
        <v>31</v>
      </c>
      <c r="B35" s="3">
        <v>2971</v>
      </c>
      <c r="C35" s="3">
        <v>13</v>
      </c>
      <c r="D35" s="3">
        <v>1</v>
      </c>
      <c r="E35" s="3" t="s">
        <v>44</v>
      </c>
      <c r="F35" s="2">
        <f t="shared" si="0"/>
        <v>4.3756311006395154E-3</v>
      </c>
      <c r="G35" s="2">
        <f t="shared" ref="G35" si="37">_xlfn.RANK.EQ(F35,F$22:F$41,1)</f>
        <v>10</v>
      </c>
      <c r="H35" s="2">
        <f t="shared" si="2"/>
        <v>3.3658700774150119E-4</v>
      </c>
      <c r="I35" s="2">
        <f t="shared" si="25"/>
        <v>3</v>
      </c>
      <c r="J35" s="2">
        <f t="shared" si="4"/>
        <v>7.6923076923076927E-2</v>
      </c>
      <c r="K35" s="2">
        <f t="shared" si="25"/>
        <v>3</v>
      </c>
      <c r="L35" s="2">
        <f t="shared" si="5"/>
        <v>16</v>
      </c>
    </row>
    <row r="36" spans="1:12" x14ac:dyDescent="0.25">
      <c r="A36" t="s">
        <v>32</v>
      </c>
      <c r="B36" s="3">
        <v>4975</v>
      </c>
      <c r="C36" s="3">
        <v>28</v>
      </c>
      <c r="D36" s="3">
        <v>9</v>
      </c>
      <c r="E36" s="3" t="s">
        <v>44</v>
      </c>
      <c r="F36" s="2">
        <f t="shared" si="0"/>
        <v>5.6281407035175882E-3</v>
      </c>
      <c r="G36" s="2">
        <f t="shared" ref="G36" si="38">_xlfn.RANK.EQ(F36,F$22:F$41,1)</f>
        <v>16</v>
      </c>
      <c r="H36" s="2">
        <f t="shared" si="2"/>
        <v>1.8090452261306533E-3</v>
      </c>
      <c r="I36" s="2">
        <f t="shared" si="25"/>
        <v>19</v>
      </c>
      <c r="J36" s="2">
        <f t="shared" si="4"/>
        <v>0.32142857142857145</v>
      </c>
      <c r="K36" s="2">
        <f t="shared" si="25"/>
        <v>17</v>
      </c>
      <c r="L36" s="2">
        <f t="shared" si="5"/>
        <v>52</v>
      </c>
    </row>
    <row r="37" spans="1:12" x14ac:dyDescent="0.25">
      <c r="A37" t="s">
        <v>33</v>
      </c>
      <c r="B37" s="3">
        <v>2239</v>
      </c>
      <c r="C37" s="3">
        <v>7</v>
      </c>
      <c r="D37" s="3">
        <v>3</v>
      </c>
      <c r="E37" s="3" t="s">
        <v>44</v>
      </c>
      <c r="F37" s="2">
        <f t="shared" si="0"/>
        <v>3.1263957123715946E-3</v>
      </c>
      <c r="G37" s="2">
        <f t="shared" ref="G37" si="39">_xlfn.RANK.EQ(F37,F$22:F$41,1)</f>
        <v>5</v>
      </c>
      <c r="H37" s="2">
        <f t="shared" si="2"/>
        <v>1.3398838767306833E-3</v>
      </c>
      <c r="I37" s="2">
        <f t="shared" si="25"/>
        <v>16</v>
      </c>
      <c r="J37" s="2">
        <f t="shared" si="4"/>
        <v>0.42857142857142855</v>
      </c>
      <c r="K37" s="2">
        <f t="shared" si="25"/>
        <v>19</v>
      </c>
      <c r="L37" s="2">
        <f t="shared" si="5"/>
        <v>40</v>
      </c>
    </row>
    <row r="38" spans="1:12" x14ac:dyDescent="0.25">
      <c r="A38" t="s">
        <v>34</v>
      </c>
      <c r="B38" s="3">
        <v>7790</v>
      </c>
      <c r="C38" s="3">
        <v>41</v>
      </c>
      <c r="D38" s="3">
        <v>13</v>
      </c>
      <c r="E38" s="3" t="s">
        <v>44</v>
      </c>
      <c r="F38" s="2">
        <f t="shared" si="0"/>
        <v>5.263157894736842E-3</v>
      </c>
      <c r="G38" s="2">
        <f t="shared" ref="G38" si="40">_xlfn.RANK.EQ(F38,F$22:F$41,1)</f>
        <v>13</v>
      </c>
      <c r="H38" s="2">
        <f t="shared" si="2"/>
        <v>1.668806161745828E-3</v>
      </c>
      <c r="I38" s="2">
        <f t="shared" si="25"/>
        <v>17</v>
      </c>
      <c r="J38" s="2">
        <f t="shared" si="4"/>
        <v>0.31707317073170732</v>
      </c>
      <c r="K38" s="2">
        <f t="shared" si="25"/>
        <v>15</v>
      </c>
      <c r="L38" s="2">
        <f t="shared" si="5"/>
        <v>45</v>
      </c>
    </row>
    <row r="39" spans="1:12" x14ac:dyDescent="0.25">
      <c r="A39" t="s">
        <v>35</v>
      </c>
      <c r="B39" s="3">
        <v>5403</v>
      </c>
      <c r="C39" s="3">
        <v>33</v>
      </c>
      <c r="D39" s="3">
        <v>6</v>
      </c>
      <c r="E39" s="3" t="s">
        <v>44</v>
      </c>
      <c r="F39" s="2">
        <f t="shared" si="0"/>
        <v>6.1077179344808438E-3</v>
      </c>
      <c r="G39" s="2">
        <f t="shared" ref="G39" si="41">_xlfn.RANK.EQ(F39,F$22:F$41,1)</f>
        <v>18</v>
      </c>
      <c r="H39" s="2">
        <f t="shared" si="2"/>
        <v>1.1104941699056081E-3</v>
      </c>
      <c r="I39" s="2">
        <f t="shared" si="25"/>
        <v>15</v>
      </c>
      <c r="J39" s="2">
        <f t="shared" si="4"/>
        <v>0.18181818181818182</v>
      </c>
      <c r="K39" s="2">
        <f t="shared" si="25"/>
        <v>11</v>
      </c>
      <c r="L39" s="2">
        <f t="shared" si="5"/>
        <v>44</v>
      </c>
    </row>
    <row r="40" spans="1:12" x14ac:dyDescent="0.25">
      <c r="A40" t="s">
        <v>36</v>
      </c>
      <c r="B40" s="3">
        <v>5371</v>
      </c>
      <c r="C40" s="3">
        <v>22</v>
      </c>
      <c r="D40" s="3">
        <v>4</v>
      </c>
      <c r="E40" s="3" t="s">
        <v>44</v>
      </c>
      <c r="F40" s="2">
        <f t="shared" si="0"/>
        <v>4.0960714950660955E-3</v>
      </c>
      <c r="G40" s="2">
        <f t="shared" ref="G40" si="42">_xlfn.RANK.EQ(F40,F$22:F$41,1)</f>
        <v>7</v>
      </c>
      <c r="H40" s="2">
        <f t="shared" si="2"/>
        <v>7.4474027183019922E-4</v>
      </c>
      <c r="I40" s="2">
        <f t="shared" si="25"/>
        <v>9</v>
      </c>
      <c r="J40" s="2">
        <f t="shared" si="4"/>
        <v>0.18181818181818182</v>
      </c>
      <c r="K40" s="2">
        <f t="shared" si="25"/>
        <v>11</v>
      </c>
      <c r="L40" s="2">
        <f t="shared" si="5"/>
        <v>27</v>
      </c>
    </row>
    <row r="41" spans="1:12" x14ac:dyDescent="0.25">
      <c r="A41" t="s">
        <v>37</v>
      </c>
      <c r="B41" s="4">
        <v>2797</v>
      </c>
      <c r="C41" s="4">
        <v>4</v>
      </c>
      <c r="D41" s="4">
        <v>2</v>
      </c>
      <c r="E41" s="3" t="s">
        <v>44</v>
      </c>
      <c r="F41" s="2">
        <f t="shared" si="0"/>
        <v>1.4301036825169824E-3</v>
      </c>
      <c r="G41" s="2">
        <f t="shared" ref="G41" si="43">_xlfn.RANK.EQ(F41,F$22:F$41,1)</f>
        <v>2</v>
      </c>
      <c r="H41" s="2">
        <f t="shared" si="2"/>
        <v>7.1505184125849122E-4</v>
      </c>
      <c r="I41" s="2">
        <f t="shared" si="25"/>
        <v>8</v>
      </c>
      <c r="J41" s="2">
        <f t="shared" si="4"/>
        <v>0.5</v>
      </c>
      <c r="K41" s="2">
        <f t="shared" si="25"/>
        <v>20</v>
      </c>
      <c r="L41" s="2">
        <f t="shared" si="5"/>
        <v>30</v>
      </c>
    </row>
    <row r="51" spans="1:1" x14ac:dyDescent="0.25">
      <c r="A51" s="1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University of Cincinnati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J. Sweeney</dc:creator>
  <cp:lastModifiedBy>Mike Fry</cp:lastModifiedBy>
  <dcterms:created xsi:type="dcterms:W3CDTF">1997-04-05T14:52:20Z</dcterms:created>
  <dcterms:modified xsi:type="dcterms:W3CDTF">2016-01-25T18:29:54Z</dcterms:modified>
</cp:coreProperties>
</file>